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ypalgr-my.sharepoint.com/personal/yannis_sarantis_studypal_gr/Documents/StudyPal/Mathimata/2022_23/"/>
    </mc:Choice>
  </mc:AlternateContent>
  <xr:revisionPtr revIDLastSave="0" documentId="8_{3AD90C16-721E-45AA-B400-928BF41000A1}" xr6:coauthVersionLast="47" xr6:coauthVersionMax="47" xr10:uidLastSave="{00000000-0000-0000-0000-000000000000}"/>
  <bookViews>
    <workbookView xWindow="-120" yWindow="-120" windowWidth="29040" windowHeight="15720" activeTab="1" xr2:uid="{6F54A2E1-FB03-44C7-A7B1-6BE90135504E}"/>
  </bookViews>
  <sheets>
    <sheet name="παράδειγμα " sheetId="1" r:id="rId1"/>
    <sheet name="Ερωτήσεις πολλαπλών επιλογών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4" i="2" l="1"/>
  <c r="B101" i="2"/>
  <c r="B96" i="2"/>
  <c r="B87" i="2"/>
  <c r="B86" i="2"/>
  <c r="B85" i="2"/>
  <c r="B83" i="2"/>
  <c r="B81" i="2"/>
  <c r="B64" i="2"/>
  <c r="B61" i="2"/>
  <c r="B60" i="2"/>
  <c r="B58" i="2"/>
  <c r="B59" i="2" s="1"/>
  <c r="D47" i="2"/>
  <c r="D45" i="2"/>
  <c r="D44" i="2"/>
  <c r="B45" i="2"/>
  <c r="B35" i="2"/>
  <c r="B34" i="2"/>
  <c r="B28" i="2"/>
  <c r="B27" i="2"/>
  <c r="B23" i="2"/>
  <c r="B24" i="2" s="1"/>
  <c r="B36" i="1"/>
  <c r="B33" i="1"/>
  <c r="B30" i="1"/>
  <c r="B26" i="1"/>
  <c r="B22" i="1"/>
  <c r="B19" i="1"/>
  <c r="B11" i="1"/>
  <c r="B9" i="1"/>
  <c r="B6" i="1"/>
  <c r="B8" i="1" s="1"/>
  <c r="K12" i="1"/>
  <c r="K13" i="1" s="1"/>
  <c r="K7" i="1"/>
  <c r="J13" i="1"/>
  <c r="K6" i="1"/>
  <c r="J6" i="1"/>
  <c r="J8" i="1" s="1"/>
  <c r="H6" i="1"/>
  <c r="H14" i="1" s="1"/>
  <c r="G6" i="1"/>
  <c r="G14" i="1" s="1"/>
  <c r="B25" i="2" l="1"/>
  <c r="K8" i="1"/>
  <c r="K14" i="1" s="1"/>
  <c r="J14" i="1"/>
  <c r="B26" i="2" l="1"/>
  <c r="B30" i="2"/>
  <c r="B32" i="2" s="1"/>
</calcChain>
</file>

<file path=xl/sharedStrings.xml><?xml version="1.0" encoding="utf-8"?>
<sst xmlns="http://schemas.openxmlformats.org/spreadsheetml/2006/main" count="110" uniqueCount="86">
  <si>
    <t>Επιχείρηση  Α κατάσταση αποτελεσμάτων χρήσης (σε εκ. ευρώ)</t>
  </si>
  <si>
    <t xml:space="preserve">Πωλήσεις </t>
  </si>
  <si>
    <t xml:space="preserve">Κόστος πωληθέντων </t>
  </si>
  <si>
    <t>Απόσβεση</t>
  </si>
  <si>
    <t xml:space="preserve">Κέρδη προ φόρων και Τόκων </t>
  </si>
  <si>
    <t xml:space="preserve">Τόκοι </t>
  </si>
  <si>
    <t xml:space="preserve">Κέρδη πρό φόρων μετά τόκων (Φορολογητέα Κέρδη) = Κέρδη προ φόρων και τόκων – Τόκοι  </t>
  </si>
  <si>
    <t xml:space="preserve">Κέρδη μετά φόρων (Καθαρά Κέρδη)= Κέρδη πρό φόρων μετά τόκων  - τόκοι  </t>
  </si>
  <si>
    <t xml:space="preserve">                   Μερίσματα </t>
  </si>
  <si>
    <t xml:space="preserve">       Μεταβολή     Παρακρατηθέντων κερδών </t>
  </si>
  <si>
    <t>Φόροι  = ( Κέρδη προ φόρων μετά τόκων )*ΦΣ ,   ΦΣ=35%</t>
  </si>
  <si>
    <t>Ενεργητικό</t>
  </si>
  <si>
    <t xml:space="preserve">Κυκλοφορούν ενεργητικό </t>
  </si>
  <si>
    <t>Αποθέματα</t>
  </si>
  <si>
    <t xml:space="preserve">Πάγιο ενεργητικό </t>
  </si>
  <si>
    <t xml:space="preserve">Σύνολο Ενεργητικού </t>
  </si>
  <si>
    <t>Πληρωτέοι λογαριασμοί</t>
  </si>
  <si>
    <t>Γραμμάτια πληρωτεά</t>
  </si>
  <si>
    <t xml:space="preserve"> Μακροπρόθεσμες υποχρεώσεις (χρέος)</t>
  </si>
  <si>
    <t xml:space="preserve">  Σύνολο Παθητικού </t>
  </si>
  <si>
    <t>Ίδια Κεφάλαια</t>
  </si>
  <si>
    <t xml:space="preserve"> Κοινό μετοχικό κεφάλαιο</t>
  </si>
  <si>
    <t>Σύνολο Ιδίων κεφαλαίων</t>
  </si>
  <si>
    <t>Σύνολο Παθητικού και Ιδίων κεφαλαίων</t>
  </si>
  <si>
    <t xml:space="preserve">Παθητικό και Καθαρή Θέση </t>
  </si>
  <si>
    <t xml:space="preserve">Λογαριασμοί Εισπρακτέεοι </t>
  </si>
  <si>
    <t xml:space="preserve">Σύνολο κυκλοφορούντος ενεργητικού </t>
  </si>
  <si>
    <r>
      <t xml:space="preserve">     </t>
    </r>
    <r>
      <rPr>
        <b/>
        <sz val="11"/>
        <color theme="1"/>
        <rFont val="Calibri"/>
        <family val="2"/>
        <charset val="161"/>
        <scheme val="minor"/>
      </rPr>
      <t xml:space="preserve">  Σύνολο βραχυπρόθεσμων υποχρεώσεων</t>
    </r>
  </si>
  <si>
    <t xml:space="preserve">Μετοχικό </t>
  </si>
  <si>
    <t>Παρακρατηθέντα Κέρδη]</t>
  </si>
  <si>
    <t>Βραχυπρόθεσμες υποχρεώσεις</t>
  </si>
  <si>
    <t>ΦΣ</t>
  </si>
  <si>
    <t>Λειτουργική Καθαρή Ταμειακή Ροή= Κέρδη προ φόρων και Τόκων + Απόσβεσεις - Φόροι                (ΟPC)</t>
  </si>
  <si>
    <t>Καθαρή Κεφαλαιουχική Δαπάνη = Καθαρά πάγια στο τέλος - Καθαρά πάγια στην αρχή + Αποσβέσεις (Capex)</t>
  </si>
  <si>
    <t xml:space="preserve">              Καθαρά   Κτίρια και εξοπλισμός</t>
  </si>
  <si>
    <t>Καθαρή Ταμειακή Ροή από τα περιουσιακά στοιχεία  = ΟPC - Capex - ΔNWC</t>
  </si>
  <si>
    <t>Μεταβολή Καθαρού Κεφαλαίου Κίνησης  = ΔΝWC</t>
  </si>
  <si>
    <t>Καθαρή ταμειακή ροή στους  μετόχους  = Μερίσματα - Επιπλέον μετοχικό κεφάλαιο</t>
  </si>
  <si>
    <t xml:space="preserve">Καθαρή ταμειακή ροή στους δανειστές = Τόκοι - Επιπλέον δανεισμός </t>
  </si>
  <si>
    <t xml:space="preserve">Πόσα σε εκ. ευρώ </t>
  </si>
  <si>
    <t>Πωλήσεις</t>
  </si>
  <si>
    <t>Μερίσματα</t>
  </si>
  <si>
    <t>Κυκλοφορούν ενεργητικό</t>
  </si>
  <si>
    <t xml:space="preserve">Καθαρά πάγια </t>
  </si>
  <si>
    <t>Τρέχουσες υποχρεώσεις (βραχυπρόθεσμες)</t>
  </si>
  <si>
    <t>Μακροχρόνιο χρεος</t>
  </si>
  <si>
    <t xml:space="preserve">Συντελεστής φορολογίας </t>
  </si>
  <si>
    <t xml:space="preserve">Κέρδη προ φόρων και τόκων </t>
  </si>
  <si>
    <t>Φορολογητέα Κέρδη = Κέρδη προ φόρων μετά τόκων</t>
  </si>
  <si>
    <t>φόροι</t>
  </si>
  <si>
    <t>Καθαρά Κέρδη =Κέρδη μετά φόρων και Τόκων</t>
  </si>
  <si>
    <t xml:space="preserve">Μεταβολή καθαρού κεφαλαίου κίνησης </t>
  </si>
  <si>
    <t xml:space="preserve">ΥΠΟΛΟΓΙΣΜΟΙ </t>
  </si>
  <si>
    <t>Λειτουργική Καθαρή Ταμειακή Ροή (ΟPC) = Κέρδη προ φόρων και τόκων +Αποσβέσεις- φόροι</t>
  </si>
  <si>
    <t>Καθαρή δαπάνη σε κεφαλαιουχικά αγαθά (Capex)</t>
  </si>
  <si>
    <t>Καθαρή Ταμειακή Ροή από περιουσιακά στοιχεία =OPC -Capex - ΔΝWC</t>
  </si>
  <si>
    <t>Μεταβολή καθαρού κεφαλαίου κίνησης (ΔNWC)</t>
  </si>
  <si>
    <t>Ταμειακή Ροή στους μετόχους  = Μερίσματα - Νέο μετοχικό κεφάλαιο</t>
  </si>
  <si>
    <t xml:space="preserve">Ταμειακή Ροή στους δανειστές = Τόκοι  - Επιπλέον δανεισμός </t>
  </si>
  <si>
    <t>Ερωτήσεις 1-6</t>
  </si>
  <si>
    <t>Eρώτηση 7</t>
  </si>
  <si>
    <t xml:space="preserve"> ΙΣΟΛΟΓΙΣΜΟΣ</t>
  </si>
  <si>
    <t xml:space="preserve">Καθαρά Πάγια </t>
  </si>
  <si>
    <t xml:space="preserve">Μακροχρόνιο χρέος </t>
  </si>
  <si>
    <t xml:space="preserve">Σύνολο παθητικοού </t>
  </si>
  <si>
    <t xml:space="preserve">καθαρή θέση </t>
  </si>
  <si>
    <t>Καθαρό κεφάλαιο κίνησης</t>
  </si>
  <si>
    <t>8.</t>
  </si>
  <si>
    <t xml:space="preserve">Λειτουργικό κόστος </t>
  </si>
  <si>
    <t xml:space="preserve">Αύξηση παρακρατηθέντων κερδών </t>
  </si>
  <si>
    <t>9.</t>
  </si>
  <si>
    <t xml:space="preserve">Καθαρή κεφαλαιακή δαπάνη </t>
  </si>
  <si>
    <t>μερίσματα</t>
  </si>
  <si>
    <t xml:space="preserve">Αύξηση μετοχικού κεφαλαίου </t>
  </si>
  <si>
    <t>Λειτουρχική καθαρή ταμειακή ροή (ΟPC)</t>
  </si>
  <si>
    <t xml:space="preserve">Aύξηση κεφαλαίου κίνησης </t>
  </si>
  <si>
    <t xml:space="preserve">Καθαρή ταμειακή ροή από τα περιουσιακά στοιχεία </t>
  </si>
  <si>
    <t xml:space="preserve">Καθαρή ταμειακή ροή στους μετόχους </t>
  </si>
  <si>
    <t xml:space="preserve">Καθαρή ταμειακή ροή στους δανειστές </t>
  </si>
  <si>
    <t>10.</t>
  </si>
  <si>
    <t>Καθαρή ταμειακή ροή στους μετόχους</t>
  </si>
  <si>
    <t xml:space="preserve">Καθαρή ταμειακή ροή περιουσιακών στοιχείων </t>
  </si>
  <si>
    <t>αποσβέσεις</t>
  </si>
  <si>
    <t xml:space="preserve">φόροι </t>
  </si>
  <si>
    <t>Λειτουργική ΚΤΡ</t>
  </si>
  <si>
    <t>Καθαρές κεφαλαιακές δαπάνες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</si>
</sst>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/>
    <xf numFmtId="0" fontId="0" fillId="0" borderId="6" xfId="0" applyBorder="1" applyAlignment="1"/>
    <xf numFmtId="0" fontId="2" fillId="0" borderId="6" xfId="0" applyFont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9" fontId="0" fillId="0" borderId="0" xfId="0" applyNumberFormat="1"/>
    <xf numFmtId="0" fontId="0" fillId="2" borderId="6" xfId="0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6" xfId="0" applyBorder="1" applyAlignment="1">
      <alignment vertical="distributed" wrapText="1"/>
    </xf>
    <xf numFmtId="0" fontId="0" fillId="0" borderId="6" xfId="0" applyFill="1" applyBorder="1" applyAlignment="1">
      <alignment vertical="distributed" wrapText="1"/>
    </xf>
    <xf numFmtId="0" fontId="0" fillId="2" borderId="6" xfId="0" applyFill="1" applyBorder="1"/>
    <xf numFmtId="0" fontId="0" fillId="2" borderId="7" xfId="0" applyFill="1" applyBorder="1" applyAlignment="1">
      <alignment vertical="distributed" wrapText="1"/>
    </xf>
    <xf numFmtId="0" fontId="0" fillId="0" borderId="0" xfId="0" applyFill="1" applyBorder="1" applyAlignment="1">
      <alignment vertical="distributed" wrapText="1"/>
    </xf>
    <xf numFmtId="0" fontId="0" fillId="2" borderId="0" xfId="0" applyFill="1" applyBorder="1" applyAlignment="1">
      <alignment vertical="distributed" wrapText="1"/>
    </xf>
    <xf numFmtId="0" fontId="1" fillId="0" borderId="6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0" fillId="0" borderId="2" xfId="0" applyNumberFormat="1" applyBorder="1" applyAlignment="1">
      <alignment vertical="center" wrapText="1"/>
    </xf>
    <xf numFmtId="9" fontId="0" fillId="0" borderId="3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23CB6-A4C4-4DB9-9225-29E4819A6298}">
  <dimension ref="A1:K36"/>
  <sheetViews>
    <sheetView topLeftCell="B7" zoomScale="70" zoomScaleNormal="70" workbookViewId="0">
      <selection activeCell="F2" sqref="F2:K14"/>
    </sheetView>
  </sheetViews>
  <sheetFormatPr defaultRowHeight="15" x14ac:dyDescent="0.25"/>
  <cols>
    <col min="1" max="1" width="64" customWidth="1"/>
    <col min="2" max="2" width="54" customWidth="1"/>
    <col min="6" max="6" width="25.140625" bestFit="1" customWidth="1"/>
    <col min="8" max="8" width="6.5703125" customWidth="1"/>
    <col min="9" max="9" width="24" bestFit="1" customWidth="1"/>
    <col min="10" max="10" width="11.28515625" customWidth="1"/>
  </cols>
  <sheetData>
    <row r="1" spans="1:11" x14ac:dyDescent="0.25">
      <c r="A1" t="s">
        <v>31</v>
      </c>
      <c r="B1" s="11">
        <v>0.35</v>
      </c>
    </row>
    <row r="2" spans="1:11" ht="54.75" customHeight="1" x14ac:dyDescent="0.25">
      <c r="A2" s="24" t="s">
        <v>0</v>
      </c>
      <c r="B2" s="24"/>
      <c r="F2" s="6" t="s">
        <v>11</v>
      </c>
      <c r="G2" s="6">
        <v>2021</v>
      </c>
      <c r="H2" s="6">
        <v>2022</v>
      </c>
      <c r="I2" s="6" t="s">
        <v>24</v>
      </c>
      <c r="J2" s="6">
        <v>2021</v>
      </c>
      <c r="K2" s="6">
        <v>2022</v>
      </c>
    </row>
    <row r="3" spans="1:11" ht="27" customHeight="1" x14ac:dyDescent="0.25">
      <c r="A3" s="5" t="s">
        <v>1</v>
      </c>
      <c r="B3" s="5">
        <v>600</v>
      </c>
      <c r="F3" s="9" t="s">
        <v>12</v>
      </c>
      <c r="G3" s="3"/>
      <c r="H3" s="3"/>
      <c r="I3" s="9" t="s">
        <v>30</v>
      </c>
      <c r="J3" s="3"/>
      <c r="K3" s="3"/>
    </row>
    <row r="4" spans="1:11" ht="25.5" customHeight="1" x14ac:dyDescent="0.25">
      <c r="A4" s="5" t="s">
        <v>2</v>
      </c>
      <c r="B4" s="5">
        <v>300</v>
      </c>
      <c r="F4" s="3" t="s">
        <v>25</v>
      </c>
      <c r="G4" s="3">
        <v>880</v>
      </c>
      <c r="H4" s="3">
        <v>830</v>
      </c>
      <c r="I4" s="3" t="s">
        <v>16</v>
      </c>
      <c r="J4" s="3">
        <v>680</v>
      </c>
      <c r="K4" s="3">
        <v>720</v>
      </c>
    </row>
    <row r="5" spans="1:11" ht="21.75" customHeight="1" x14ac:dyDescent="0.25">
      <c r="A5" s="5" t="s">
        <v>3</v>
      </c>
      <c r="B5" s="5">
        <v>150</v>
      </c>
      <c r="F5" s="3" t="s">
        <v>13</v>
      </c>
      <c r="G5" s="3">
        <v>1250</v>
      </c>
      <c r="H5" s="3">
        <v>1430</v>
      </c>
      <c r="I5" s="3" t="s">
        <v>17</v>
      </c>
      <c r="J5" s="3">
        <v>940</v>
      </c>
      <c r="K5" s="3">
        <v>990</v>
      </c>
    </row>
    <row r="6" spans="1:11" ht="32.25" customHeight="1" x14ac:dyDescent="0.25">
      <c r="A6" s="12" t="s">
        <v>4</v>
      </c>
      <c r="B6" s="5">
        <f>B3-B4-B5</f>
        <v>150</v>
      </c>
      <c r="F6" s="6" t="s">
        <v>26</v>
      </c>
      <c r="G6" s="3">
        <f>SUM(G4:G5)</f>
        <v>2130</v>
      </c>
      <c r="H6" s="3">
        <f>SUM(H4:H5)</f>
        <v>2260</v>
      </c>
      <c r="I6" s="3" t="s">
        <v>27</v>
      </c>
      <c r="J6" s="3">
        <f>J4+J5</f>
        <v>1620</v>
      </c>
      <c r="K6" s="3">
        <f>K4+K5</f>
        <v>1710</v>
      </c>
    </row>
    <row r="7" spans="1:11" ht="90.75" customHeight="1" x14ac:dyDescent="0.25">
      <c r="A7" s="5" t="s">
        <v>5</v>
      </c>
      <c r="B7" s="5">
        <v>30</v>
      </c>
      <c r="F7" s="6"/>
      <c r="G7" s="3"/>
      <c r="H7" s="3"/>
      <c r="I7" s="6" t="s">
        <v>18</v>
      </c>
      <c r="J7" s="3">
        <v>400</v>
      </c>
      <c r="K7" s="3">
        <f>J7+242</f>
        <v>642</v>
      </c>
    </row>
    <row r="8" spans="1:11" ht="59.25" customHeight="1" x14ac:dyDescent="0.25">
      <c r="A8" s="12" t="s">
        <v>6</v>
      </c>
      <c r="B8" s="5">
        <f>B6-B7</f>
        <v>120</v>
      </c>
      <c r="F8" s="6" t="s">
        <v>14</v>
      </c>
      <c r="G8" s="3"/>
      <c r="H8" s="3"/>
      <c r="I8" s="6" t="s">
        <v>19</v>
      </c>
      <c r="J8" s="3">
        <f>J7+J6</f>
        <v>2020</v>
      </c>
      <c r="K8" s="3">
        <f>K7+K6</f>
        <v>2352</v>
      </c>
    </row>
    <row r="9" spans="1:11" ht="30" customHeight="1" x14ac:dyDescent="0.25">
      <c r="A9" s="25" t="s">
        <v>10</v>
      </c>
      <c r="B9" s="26">
        <f>B8*B1</f>
        <v>42</v>
      </c>
      <c r="F9" s="3" t="s">
        <v>34</v>
      </c>
      <c r="G9" s="3">
        <v>500</v>
      </c>
      <c r="H9" s="3">
        <v>750</v>
      </c>
      <c r="I9" s="3" t="s">
        <v>20</v>
      </c>
      <c r="J9" s="3"/>
      <c r="K9" s="3"/>
    </row>
    <row r="10" spans="1:11" ht="15.75" hidden="1" customHeight="1" thickBot="1" x14ac:dyDescent="0.25">
      <c r="A10" s="25"/>
      <c r="B10" s="26"/>
      <c r="F10" s="3"/>
      <c r="G10" s="3"/>
      <c r="H10" s="3"/>
      <c r="I10" s="3" t="s">
        <v>21</v>
      </c>
      <c r="J10" s="3">
        <v>500</v>
      </c>
      <c r="K10" s="3">
        <v>550</v>
      </c>
    </row>
    <row r="11" spans="1:11" ht="75.75" customHeight="1" x14ac:dyDescent="0.25">
      <c r="A11" s="12" t="s">
        <v>7</v>
      </c>
      <c r="B11" s="5">
        <f>B8-B9</f>
        <v>78</v>
      </c>
      <c r="F11" s="8"/>
      <c r="G11" s="8"/>
      <c r="H11" s="8"/>
      <c r="I11" s="8" t="s">
        <v>28</v>
      </c>
      <c r="J11" s="8">
        <v>300</v>
      </c>
      <c r="K11" s="8">
        <v>300</v>
      </c>
    </row>
    <row r="12" spans="1:11" ht="75.75" customHeight="1" x14ac:dyDescent="0.25">
      <c r="A12" s="5"/>
      <c r="B12" s="5"/>
      <c r="F12" s="8"/>
      <c r="G12" s="8"/>
      <c r="H12" s="8"/>
      <c r="I12" s="8" t="s">
        <v>29</v>
      </c>
      <c r="J12" s="8">
        <v>310</v>
      </c>
      <c r="K12" s="8">
        <f>J12+48</f>
        <v>358</v>
      </c>
    </row>
    <row r="13" spans="1:11" ht="25.5" customHeight="1" x14ac:dyDescent="0.25">
      <c r="A13" s="4" t="s">
        <v>8</v>
      </c>
      <c r="B13" s="4">
        <v>30</v>
      </c>
      <c r="F13" s="3"/>
      <c r="G13" s="3"/>
      <c r="H13" s="3"/>
      <c r="I13" s="3" t="s">
        <v>22</v>
      </c>
      <c r="J13" s="3">
        <f>J11+J12</f>
        <v>610</v>
      </c>
      <c r="K13" s="3">
        <f>K11+K12</f>
        <v>658</v>
      </c>
    </row>
    <row r="14" spans="1:11" ht="44.25" customHeight="1" x14ac:dyDescent="0.25">
      <c r="A14" s="4" t="s">
        <v>9</v>
      </c>
      <c r="B14" s="4">
        <v>48</v>
      </c>
      <c r="F14" s="6" t="s">
        <v>15</v>
      </c>
      <c r="G14" s="6">
        <f>G9+G6</f>
        <v>2630</v>
      </c>
      <c r="H14" s="3">
        <f>H9+H6</f>
        <v>3010</v>
      </c>
      <c r="I14" s="6" t="s">
        <v>23</v>
      </c>
      <c r="J14" s="6">
        <f>J13+J8</f>
        <v>2630</v>
      </c>
      <c r="K14" s="3">
        <f>K13+K8</f>
        <v>3010</v>
      </c>
    </row>
    <row r="19" spans="1:2" ht="30.75" thickBot="1" x14ac:dyDescent="0.3">
      <c r="A19" s="10" t="s">
        <v>32</v>
      </c>
      <c r="B19" s="13">
        <f>B6+B5-B9</f>
        <v>258</v>
      </c>
    </row>
    <row r="22" spans="1:2" ht="30.75" thickBot="1" x14ac:dyDescent="0.3">
      <c r="A22" s="10" t="s">
        <v>33</v>
      </c>
      <c r="B22" s="13">
        <f>H9-G9+B5</f>
        <v>400</v>
      </c>
    </row>
    <row r="26" spans="1:2" ht="15.75" thickBot="1" x14ac:dyDescent="0.3">
      <c r="A26" s="10" t="s">
        <v>36</v>
      </c>
      <c r="B26" s="13">
        <f>(H6-K6)-(G6-J6)</f>
        <v>40</v>
      </c>
    </row>
    <row r="30" spans="1:2" ht="30.75" thickBot="1" x14ac:dyDescent="0.3">
      <c r="A30" s="10" t="s">
        <v>35</v>
      </c>
      <c r="B30">
        <f>B19-B22-B26</f>
        <v>-182</v>
      </c>
    </row>
    <row r="33" spans="1:2" ht="30.75" thickBot="1" x14ac:dyDescent="0.3">
      <c r="A33" s="10" t="s">
        <v>37</v>
      </c>
      <c r="B33">
        <f>B13+(K11-J11)</f>
        <v>30</v>
      </c>
    </row>
    <row r="36" spans="1:2" x14ac:dyDescent="0.25">
      <c r="A36" s="15" t="s">
        <v>38</v>
      </c>
      <c r="B36">
        <f>B7-(K7-J7)</f>
        <v>-212</v>
      </c>
    </row>
  </sheetData>
  <mergeCells count="3">
    <mergeCell ref="A2:B2"/>
    <mergeCell ref="A9:A10"/>
    <mergeCell ref="B9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98D9-F67B-4B46-8E08-4224F1310104}">
  <dimension ref="A1:D104"/>
  <sheetViews>
    <sheetView tabSelected="1" zoomScale="82" zoomScaleNormal="82" workbookViewId="0">
      <selection activeCell="F18" sqref="F18"/>
    </sheetView>
  </sheetViews>
  <sheetFormatPr defaultRowHeight="15" x14ac:dyDescent="0.25"/>
  <cols>
    <col min="1" max="1" width="24.85546875" customWidth="1"/>
    <col min="2" max="2" width="30.7109375" customWidth="1"/>
    <col min="3" max="3" width="28.7109375" bestFit="1" customWidth="1"/>
  </cols>
  <sheetData>
    <row r="1" spans="1:3" ht="15.75" thickBot="1" x14ac:dyDescent="0.3">
      <c r="A1" t="s">
        <v>59</v>
      </c>
    </row>
    <row r="2" spans="1:3" ht="15.75" thickBot="1" x14ac:dyDescent="0.3">
      <c r="A2" s="16" t="s">
        <v>39</v>
      </c>
      <c r="B2" s="17">
        <v>2021</v>
      </c>
      <c r="C2" s="17">
        <v>2022</v>
      </c>
    </row>
    <row r="3" spans="1:3" ht="15.75" thickBot="1" x14ac:dyDescent="0.3">
      <c r="A3" s="1" t="s">
        <v>40</v>
      </c>
      <c r="B3" s="2">
        <v>4203</v>
      </c>
      <c r="C3" s="2">
        <v>4507</v>
      </c>
    </row>
    <row r="4" spans="1:3" ht="15.75" thickBot="1" x14ac:dyDescent="0.3">
      <c r="A4" s="1" t="s">
        <v>2</v>
      </c>
      <c r="B4" s="2">
        <v>2422</v>
      </c>
      <c r="C4" s="2">
        <v>2633</v>
      </c>
    </row>
    <row r="5" spans="1:3" ht="15.75" thickBot="1" x14ac:dyDescent="0.3">
      <c r="A5" s="1" t="s">
        <v>3</v>
      </c>
      <c r="B5" s="2">
        <v>785</v>
      </c>
      <c r="C5" s="2">
        <v>952</v>
      </c>
    </row>
    <row r="6" spans="1:3" ht="15.75" thickBot="1" x14ac:dyDescent="0.3">
      <c r="A6" s="1" t="s">
        <v>5</v>
      </c>
      <c r="B6" s="2">
        <v>180</v>
      </c>
      <c r="C6" s="2">
        <v>196</v>
      </c>
    </row>
    <row r="7" spans="1:3" ht="15.75" thickBot="1" x14ac:dyDescent="0.3">
      <c r="A7" s="1" t="s">
        <v>41</v>
      </c>
      <c r="B7" s="2">
        <v>225</v>
      </c>
      <c r="C7" s="2">
        <v>250</v>
      </c>
    </row>
    <row r="8" spans="1:3" ht="15.75" thickBot="1" x14ac:dyDescent="0.3">
      <c r="A8" s="1" t="s">
        <v>42</v>
      </c>
      <c r="B8" s="2">
        <v>2205</v>
      </c>
      <c r="C8" s="2">
        <v>2429</v>
      </c>
    </row>
    <row r="9" spans="1:3" ht="15.75" thickBot="1" x14ac:dyDescent="0.3">
      <c r="A9" s="1" t="s">
        <v>43</v>
      </c>
      <c r="B9" s="2">
        <v>7344</v>
      </c>
      <c r="C9" s="2">
        <v>7650</v>
      </c>
    </row>
    <row r="10" spans="1:3" ht="30.75" thickBot="1" x14ac:dyDescent="0.3">
      <c r="A10" s="1" t="s">
        <v>44</v>
      </c>
      <c r="B10" s="2">
        <v>1003</v>
      </c>
      <c r="C10" s="2">
        <v>1255</v>
      </c>
    </row>
    <row r="11" spans="1:3" ht="15.75" thickBot="1" x14ac:dyDescent="0.3">
      <c r="A11" s="1" t="s">
        <v>45</v>
      </c>
      <c r="B11" s="2">
        <v>3106</v>
      </c>
      <c r="C11" s="2">
        <v>2085</v>
      </c>
    </row>
    <row r="12" spans="1:3" ht="15.75" thickBot="1" x14ac:dyDescent="0.3">
      <c r="A12" s="1"/>
      <c r="B12" s="2"/>
      <c r="C12" s="2"/>
    </row>
    <row r="13" spans="1:3" ht="15.75" thickBot="1" x14ac:dyDescent="0.3">
      <c r="A13" s="1" t="s">
        <v>46</v>
      </c>
      <c r="B13" s="27">
        <v>0.35</v>
      </c>
      <c r="C13" s="28"/>
    </row>
    <row r="17" spans="1:2" x14ac:dyDescent="0.25">
      <c r="A17" t="s">
        <v>52</v>
      </c>
    </row>
    <row r="18" spans="1:2" x14ac:dyDescent="0.25">
      <c r="A18" s="6" t="s">
        <v>39</v>
      </c>
      <c r="B18" s="6">
        <v>2022</v>
      </c>
    </row>
    <row r="19" spans="1:2" x14ac:dyDescent="0.25">
      <c r="A19" s="18" t="s">
        <v>40</v>
      </c>
      <c r="B19" s="3">
        <v>4507</v>
      </c>
    </row>
    <row r="20" spans="1:2" x14ac:dyDescent="0.25">
      <c r="A20" s="18" t="s">
        <v>2</v>
      </c>
      <c r="B20" s="3">
        <v>2633</v>
      </c>
    </row>
    <row r="21" spans="1:2" x14ac:dyDescent="0.25">
      <c r="A21" s="18" t="s">
        <v>3</v>
      </c>
      <c r="B21" s="3">
        <v>952</v>
      </c>
    </row>
    <row r="22" spans="1:2" x14ac:dyDescent="0.25">
      <c r="A22" s="18" t="s">
        <v>5</v>
      </c>
      <c r="B22" s="3">
        <v>196</v>
      </c>
    </row>
    <row r="23" spans="1:2" ht="30" x14ac:dyDescent="0.25">
      <c r="A23" s="19" t="s">
        <v>47</v>
      </c>
      <c r="B23" s="7">
        <f>B19-B20-B21</f>
        <v>922</v>
      </c>
    </row>
    <row r="24" spans="1:2" ht="45" x14ac:dyDescent="0.25">
      <c r="A24" s="19" t="s">
        <v>48</v>
      </c>
      <c r="B24" s="7">
        <f>B23-B22</f>
        <v>726</v>
      </c>
    </row>
    <row r="25" spans="1:2" x14ac:dyDescent="0.25">
      <c r="A25" s="19" t="s">
        <v>49</v>
      </c>
      <c r="B25" s="7">
        <f>B24*B13</f>
        <v>254.1</v>
      </c>
    </row>
    <row r="26" spans="1:2" ht="30" x14ac:dyDescent="0.25">
      <c r="A26" s="12" t="s">
        <v>50</v>
      </c>
      <c r="B26" s="20">
        <f>B24-B25</f>
        <v>471.9</v>
      </c>
    </row>
    <row r="27" spans="1:2" ht="45" x14ac:dyDescent="0.25">
      <c r="A27" s="12" t="s">
        <v>54</v>
      </c>
      <c r="B27" s="14">
        <f>(C9-B9)+C5</f>
        <v>1258</v>
      </c>
    </row>
    <row r="28" spans="1:2" ht="45" x14ac:dyDescent="0.25">
      <c r="A28" s="12" t="s">
        <v>56</v>
      </c>
      <c r="B28" s="15">
        <f>(C8-C10)-(B8-B10)</f>
        <v>-28</v>
      </c>
    </row>
    <row r="29" spans="1:2" x14ac:dyDescent="0.25">
      <c r="A29" s="12"/>
    </row>
    <row r="30" spans="1:2" ht="75" x14ac:dyDescent="0.25">
      <c r="A30" s="12" t="s">
        <v>53</v>
      </c>
      <c r="B30" s="14">
        <f>B23+B21-B25</f>
        <v>1619.9</v>
      </c>
    </row>
    <row r="31" spans="1:2" x14ac:dyDescent="0.25">
      <c r="A31" s="12"/>
    </row>
    <row r="32" spans="1:2" ht="45" x14ac:dyDescent="0.25">
      <c r="A32" s="12" t="s">
        <v>55</v>
      </c>
      <c r="B32" s="14">
        <f>B30-B27-B28</f>
        <v>389.90000000000009</v>
      </c>
    </row>
    <row r="34" spans="1:4" ht="45" x14ac:dyDescent="0.25">
      <c r="A34" s="12" t="s">
        <v>58</v>
      </c>
      <c r="B34" s="13">
        <f>C6-(C11-B11)</f>
        <v>1217</v>
      </c>
    </row>
    <row r="35" spans="1:4" ht="45" x14ac:dyDescent="0.25">
      <c r="A35" s="12" t="s">
        <v>57</v>
      </c>
      <c r="B35">
        <f>B32-B34</f>
        <v>-827.09999999999991</v>
      </c>
    </row>
    <row r="38" spans="1:4" x14ac:dyDescent="0.25">
      <c r="A38" t="s">
        <v>60</v>
      </c>
    </row>
    <row r="40" spans="1:4" x14ac:dyDescent="0.25">
      <c r="A40" t="s">
        <v>61</v>
      </c>
    </row>
    <row r="42" spans="1:4" x14ac:dyDescent="0.25">
      <c r="A42" t="s">
        <v>12</v>
      </c>
      <c r="B42">
        <v>5100</v>
      </c>
      <c r="C42" t="s">
        <v>30</v>
      </c>
      <c r="D42">
        <v>4300</v>
      </c>
    </row>
    <row r="43" spans="1:4" x14ac:dyDescent="0.25">
      <c r="A43" t="s">
        <v>62</v>
      </c>
      <c r="B43">
        <v>23800</v>
      </c>
      <c r="C43" t="s">
        <v>63</v>
      </c>
      <c r="D43">
        <v>7400</v>
      </c>
    </row>
    <row r="44" spans="1:4" x14ac:dyDescent="0.25">
      <c r="C44" t="s">
        <v>64</v>
      </c>
      <c r="D44">
        <f>D42+D43</f>
        <v>11700</v>
      </c>
    </row>
    <row r="45" spans="1:4" x14ac:dyDescent="0.25">
      <c r="A45" t="s">
        <v>15</v>
      </c>
      <c r="B45">
        <f>B42+B43</f>
        <v>28900</v>
      </c>
      <c r="C45" s="15" t="s">
        <v>65</v>
      </c>
      <c r="D45" s="15">
        <f>B45-D44</f>
        <v>17200</v>
      </c>
    </row>
    <row r="47" spans="1:4" x14ac:dyDescent="0.25">
      <c r="C47" s="15" t="s">
        <v>66</v>
      </c>
      <c r="D47" s="15">
        <f>B42-D42</f>
        <v>800</v>
      </c>
    </row>
    <row r="51" spans="1:2" x14ac:dyDescent="0.25">
      <c r="A51" t="s">
        <v>67</v>
      </c>
    </row>
    <row r="53" spans="1:2" x14ac:dyDescent="0.25">
      <c r="A53" s="6"/>
      <c r="B53" s="6"/>
    </row>
    <row r="54" spans="1:2" x14ac:dyDescent="0.25">
      <c r="A54" s="18" t="s">
        <v>40</v>
      </c>
      <c r="B54" s="3">
        <v>634000</v>
      </c>
    </row>
    <row r="55" spans="1:2" x14ac:dyDescent="0.25">
      <c r="A55" s="18" t="s">
        <v>68</v>
      </c>
      <c r="B55" s="3">
        <v>305000</v>
      </c>
    </row>
    <row r="56" spans="1:2" x14ac:dyDescent="0.25">
      <c r="A56" s="18" t="s">
        <v>3</v>
      </c>
      <c r="B56" s="3">
        <v>46000</v>
      </c>
    </row>
    <row r="57" spans="1:2" x14ac:dyDescent="0.25">
      <c r="A57" s="18" t="s">
        <v>5</v>
      </c>
      <c r="B57" s="3">
        <v>29000</v>
      </c>
    </row>
    <row r="58" spans="1:2" ht="30" x14ac:dyDescent="0.25">
      <c r="A58" s="19" t="s">
        <v>47</v>
      </c>
      <c r="B58" s="7">
        <f>B54-B55-B56</f>
        <v>283000</v>
      </c>
    </row>
    <row r="59" spans="1:2" ht="45" x14ac:dyDescent="0.25">
      <c r="A59" s="19" t="s">
        <v>48</v>
      </c>
      <c r="B59" s="7">
        <f>B58-B57</f>
        <v>254000</v>
      </c>
    </row>
    <row r="60" spans="1:2" x14ac:dyDescent="0.25">
      <c r="A60" s="19" t="s">
        <v>49</v>
      </c>
      <c r="B60" s="7">
        <f>35%*B59</f>
        <v>88900</v>
      </c>
    </row>
    <row r="61" spans="1:2" ht="30" x14ac:dyDescent="0.25">
      <c r="A61" s="12" t="s">
        <v>50</v>
      </c>
      <c r="B61" s="20">
        <f>B59-B60</f>
        <v>165100</v>
      </c>
    </row>
    <row r="63" spans="1:2" x14ac:dyDescent="0.25">
      <c r="A63" s="22" t="s">
        <v>41</v>
      </c>
      <c r="B63">
        <v>86000</v>
      </c>
    </row>
    <row r="64" spans="1:2" ht="45" x14ac:dyDescent="0.25">
      <c r="A64" s="23" t="s">
        <v>69</v>
      </c>
      <c r="B64" s="15">
        <f>B61-B63</f>
        <v>79100</v>
      </c>
    </row>
    <row r="69" spans="1:2" x14ac:dyDescent="0.25">
      <c r="A69" t="s">
        <v>70</v>
      </c>
    </row>
    <row r="71" spans="1:2" x14ac:dyDescent="0.25">
      <c r="A71" s="6"/>
      <c r="B71" s="6"/>
    </row>
    <row r="72" spans="1:2" x14ac:dyDescent="0.25">
      <c r="A72" s="18"/>
      <c r="B72" s="3"/>
    </row>
    <row r="73" spans="1:2" ht="30" x14ac:dyDescent="0.25">
      <c r="A73" s="19" t="s">
        <v>47</v>
      </c>
      <c r="B73" s="7">
        <v>283000</v>
      </c>
    </row>
    <row r="74" spans="1:2" x14ac:dyDescent="0.25">
      <c r="A74" s="18" t="s">
        <v>3</v>
      </c>
      <c r="B74" s="3">
        <v>46000</v>
      </c>
    </row>
    <row r="75" spans="1:2" x14ac:dyDescent="0.25">
      <c r="A75" s="18" t="s">
        <v>49</v>
      </c>
      <c r="B75" s="3">
        <v>88900</v>
      </c>
    </row>
    <row r="77" spans="1:2" x14ac:dyDescent="0.25">
      <c r="B77" s="7"/>
    </row>
    <row r="78" spans="1:2" x14ac:dyDescent="0.25">
      <c r="A78" s="19" t="s">
        <v>72</v>
      </c>
      <c r="B78" s="7">
        <v>86000</v>
      </c>
    </row>
    <row r="79" spans="1:2" ht="30" x14ac:dyDescent="0.25">
      <c r="A79" s="19" t="s">
        <v>73</v>
      </c>
      <c r="B79" s="19">
        <v>150000</v>
      </c>
    </row>
    <row r="80" spans="1:2" x14ac:dyDescent="0.25">
      <c r="A80" s="19"/>
      <c r="B80" s="19"/>
    </row>
    <row r="81" spans="1:2" ht="30" x14ac:dyDescent="0.25">
      <c r="A81" s="19" t="s">
        <v>74</v>
      </c>
      <c r="B81" s="19">
        <f>B73+B74-B75</f>
        <v>240100</v>
      </c>
    </row>
    <row r="82" spans="1:2" ht="30" x14ac:dyDescent="0.25">
      <c r="A82" s="19" t="s">
        <v>71</v>
      </c>
      <c r="B82" s="19">
        <v>100000</v>
      </c>
    </row>
    <row r="83" spans="1:2" ht="30" x14ac:dyDescent="0.25">
      <c r="A83" s="19" t="s">
        <v>75</v>
      </c>
      <c r="B83" s="19">
        <f>50000-40000</f>
        <v>10000</v>
      </c>
    </row>
    <row r="84" spans="1:2" x14ac:dyDescent="0.25">
      <c r="A84" s="19"/>
      <c r="B84" s="19"/>
    </row>
    <row r="85" spans="1:2" ht="45" x14ac:dyDescent="0.25">
      <c r="A85" s="19" t="s">
        <v>76</v>
      </c>
      <c r="B85" s="19">
        <f>B81-B82-B83</f>
        <v>130100</v>
      </c>
    </row>
    <row r="86" spans="1:2" ht="30" x14ac:dyDescent="0.25">
      <c r="A86" s="19" t="s">
        <v>77</v>
      </c>
      <c r="B86" s="19">
        <f>B78-B79</f>
        <v>-64000</v>
      </c>
    </row>
    <row r="87" spans="1:2" ht="30" x14ac:dyDescent="0.25">
      <c r="A87" s="21" t="s">
        <v>78</v>
      </c>
      <c r="B87" s="15">
        <f>B85-B86</f>
        <v>194100</v>
      </c>
    </row>
    <row r="92" spans="1:2" x14ac:dyDescent="0.25">
      <c r="A92" t="s">
        <v>79</v>
      </c>
    </row>
    <row r="93" spans="1:2" x14ac:dyDescent="0.25">
      <c r="A93" t="s">
        <v>80</v>
      </c>
      <c r="B93">
        <v>300000</v>
      </c>
    </row>
    <row r="94" spans="1:2" x14ac:dyDescent="0.25">
      <c r="A94" t="s">
        <v>78</v>
      </c>
      <c r="B94">
        <v>500000</v>
      </c>
    </row>
    <row r="96" spans="1:2" x14ac:dyDescent="0.25">
      <c r="A96" t="s">
        <v>81</v>
      </c>
      <c r="B96">
        <f>B93+B94</f>
        <v>800000</v>
      </c>
    </row>
    <row r="97" spans="1:2" x14ac:dyDescent="0.25">
      <c r="A97" t="s">
        <v>47</v>
      </c>
      <c r="B97">
        <v>1500000</v>
      </c>
    </row>
    <row r="98" spans="1:2" x14ac:dyDescent="0.25">
      <c r="A98" t="s">
        <v>82</v>
      </c>
      <c r="B98">
        <v>200000</v>
      </c>
    </row>
    <row r="99" spans="1:2" x14ac:dyDescent="0.25">
      <c r="A99" t="s">
        <v>83</v>
      </c>
      <c r="B99">
        <v>150000</v>
      </c>
    </row>
    <row r="101" spans="1:2" x14ac:dyDescent="0.25">
      <c r="A101" t="s">
        <v>84</v>
      </c>
      <c r="B101">
        <f>B97+B98-B99</f>
        <v>1550000</v>
      </c>
    </row>
    <row r="102" spans="1:2" x14ac:dyDescent="0.25">
      <c r="A102" t="s">
        <v>85</v>
      </c>
      <c r="B102">
        <v>250000</v>
      </c>
    </row>
    <row r="104" spans="1:2" x14ac:dyDescent="0.25">
      <c r="A104" s="15" t="s">
        <v>51</v>
      </c>
      <c r="B104" s="15">
        <f>B101-B96-B102</f>
        <v>500000</v>
      </c>
    </row>
  </sheetData>
  <mergeCells count="1"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παράδειγμα </vt:lpstr>
      <vt:lpstr>Ερωτήσεις πολλαπλών επιλογών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Yiannis Sarantis</dc:creator>
  <cp:lastModifiedBy>Yiannis Sarantis</cp:lastModifiedBy>
  <dcterms:created xsi:type="dcterms:W3CDTF">2022-10-03T09:11:15Z</dcterms:created>
  <dcterms:modified xsi:type="dcterms:W3CDTF">2022-10-04T07:05:27Z</dcterms:modified>
</cp:coreProperties>
</file>